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HOBO and Kestrel Files\Needs Upload\"/>
    </mc:Choice>
  </mc:AlternateContent>
  <xr:revisionPtr revIDLastSave="0" documentId="13_ncr:1_{7FD48BFE-DB86-4916-B3D3-00FBE801A54A}" xr6:coauthVersionLast="47" xr6:coauthVersionMax="47" xr10:uidLastSave="{00000000-0000-0000-0000-000000000000}"/>
  <bookViews>
    <workbookView xWindow="-108" yWindow="-108" windowWidth="23256" windowHeight="12576" xr2:uid="{AA7E7880-3551-4E67-BB33-0B189BD199D9}"/>
  </bookViews>
  <sheets>
    <sheet name="GeoPacks" sheetId="2" r:id="rId1"/>
    <sheet name="Global Water" sheetId="1" r:id="rId2"/>
    <sheet name="Global Water Avg" sheetId="3"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6" i="3" l="1"/>
  <c r="B27" i="3"/>
  <c r="B26" i="3"/>
  <c r="B25" i="3"/>
  <c r="B24" i="3"/>
  <c r="B23" i="3"/>
  <c r="B22" i="3"/>
  <c r="B21" i="3"/>
  <c r="E26" i="3"/>
  <c r="E29" i="3"/>
  <c r="E24" i="3"/>
  <c r="E30" i="3"/>
  <c r="G31" i="3"/>
  <c r="G30" i="3"/>
  <c r="G29" i="3"/>
  <c r="G28" i="3"/>
  <c r="G27" i="3"/>
  <c r="G26" i="3"/>
  <c r="G25" i="3"/>
  <c r="E25" i="3"/>
  <c r="G24" i="3"/>
  <c r="G23" i="3"/>
  <c r="G22" i="3"/>
  <c r="G21" i="3"/>
  <c r="E21" i="3"/>
  <c r="G20" i="3"/>
  <c r="E20" i="3"/>
  <c r="G19" i="3"/>
  <c r="G18" i="3"/>
  <c r="E18" i="3"/>
  <c r="G17" i="3"/>
  <c r="B7" i="1"/>
  <c r="B7" i="2"/>
  <c r="D12" i="3"/>
  <c r="D11" i="3"/>
  <c r="C12" i="3"/>
  <c r="C11" i="3"/>
  <c r="B12" i="3"/>
  <c r="B11" i="3"/>
  <c r="G23" i="2"/>
  <c r="E23" i="2"/>
  <c r="G22" i="2"/>
  <c r="E22" i="2"/>
  <c r="G21" i="2"/>
  <c r="E21" i="2"/>
  <c r="G20" i="2"/>
  <c r="E20" i="2"/>
  <c r="G19" i="2"/>
  <c r="G18" i="2"/>
  <c r="G17" i="2"/>
  <c r="E17" i="2"/>
  <c r="G16" i="2"/>
  <c r="E16" i="2"/>
  <c r="G15" i="2"/>
  <c r="E15" i="2"/>
  <c r="G14" i="2"/>
  <c r="E14" i="2"/>
  <c r="G13" i="2"/>
  <c r="E13" i="2"/>
  <c r="G12" i="2"/>
  <c r="G11" i="2"/>
  <c r="G10" i="2"/>
  <c r="G9" i="2"/>
  <c r="E22" i="3" l="1"/>
  <c r="E19" i="3"/>
  <c r="B6" i="2"/>
  <c r="E10" i="1"/>
  <c r="G10" i="1"/>
  <c r="E11" i="1"/>
  <c r="G11" i="1"/>
  <c r="G12" i="1"/>
  <c r="G13" i="1"/>
  <c r="G14" i="1"/>
  <c r="G15" i="1"/>
  <c r="G16" i="1"/>
  <c r="G17" i="1"/>
  <c r="G18" i="1"/>
  <c r="G19" i="1"/>
  <c r="G20" i="1"/>
  <c r="G21" i="1"/>
  <c r="G22" i="1"/>
  <c r="G23" i="1"/>
  <c r="G9" i="1"/>
  <c r="E12" i="1"/>
  <c r="E13" i="1"/>
  <c r="E14" i="1"/>
  <c r="E15" i="1"/>
  <c r="E16" i="1"/>
  <c r="E17" i="1"/>
  <c r="E18" i="1"/>
  <c r="E19" i="1"/>
  <c r="E20" i="1"/>
  <c r="E21" i="1"/>
  <c r="E22" i="1"/>
  <c r="E23" i="1"/>
  <c r="E28" i="3" l="1"/>
  <c r="E23" i="3"/>
  <c r="B6" i="1"/>
  <c r="E27" i="3" l="1"/>
  <c r="E31" i="3"/>
  <c r="B14" i="3" l="1"/>
  <c r="B13"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tc={B8E77B9D-1D34-425D-8F92-8872D77679A0}</author>
    <author>tc={2663883A-488F-4457-AC84-67B8D322B276}</author>
  </authors>
  <commentList>
    <comment ref="B18" authorId="0" shapeId="0" xr:uid="{B8E77B9D-1D34-425D-8F92-8872D77679A0}">
      <text>
        <t>[Threaded comment]
Your version of Excel allows you to read this threaded comment; however, any edits to it will get removed if the file is opened in a newer version of Excel. Learn more: https://go.microsoft.com/fwlink/?linkid=870924
Comment:
    Impeller is too high on stick to measure water at this depth.</t>
      </text>
    </comment>
    <comment ref="B19" authorId="1" shapeId="0" xr:uid="{2663883A-488F-4457-AC84-67B8D322B276}">
      <text>
        <t>[Threaded comment]
Your version of Excel allows you to read this threaded comment; however, any edits to it will get removed if the file is opened in a newer version of Excel. Learn more: https://go.microsoft.com/fwlink/?linkid=870924
Comment:
    Impeller is too high on stick to measure water at this depth.</t>
      </text>
    </comment>
  </commentList>
</comments>
</file>

<file path=xl/sharedStrings.xml><?xml version="1.0" encoding="utf-8"?>
<sst xmlns="http://schemas.openxmlformats.org/spreadsheetml/2006/main" count="68" uniqueCount="32">
  <si>
    <t>Location</t>
  </si>
  <si>
    <t>Date</t>
  </si>
  <si>
    <t>Volunteer_Initials</t>
  </si>
  <si>
    <t>Sheepwash_Bridge_Flow_Transect_1</t>
  </si>
  <si>
    <t>GeoPacks_Flowmeter</t>
  </si>
  <si>
    <t>Distance_from_left_bank_m</t>
  </si>
  <si>
    <t>Water_depth_m</t>
  </si>
  <si>
    <t>Optional_dry_reading_m</t>
  </si>
  <si>
    <t>Section_discharge_m3_s-1</t>
  </si>
  <si>
    <t>Stream_discharge_m3_s-1</t>
  </si>
  <si>
    <t>Time_GMT</t>
  </si>
  <si>
    <t>Channel_depth_m</t>
  </si>
  <si>
    <t>Dry_depth_calculated_m</t>
  </si>
  <si>
    <t>Velocity_m_s-1</t>
  </si>
  <si>
    <t>MS</t>
  </si>
  <si>
    <t>NA</t>
  </si>
  <si>
    <t>Notes- RLCP GeoPacks Flowmeter was compared to the Global Water Probe used by EA. See 2nd sheet for Global Flow Probe results.</t>
  </si>
  <si>
    <t>Notes- RLCP GeoPacks Flowmeter was compared to the Global Water Probe used by EA. See 1st sheet for GeoPacks results.</t>
  </si>
  <si>
    <t>Global_Water_Probe</t>
  </si>
  <si>
    <t>GP</t>
  </si>
  <si>
    <t>CD</t>
  </si>
  <si>
    <t>avg_channel_velocity_CD</t>
  </si>
  <si>
    <t>avg_channel_velocity_MS</t>
  </si>
  <si>
    <t>avg_channel_velocity_GP</t>
  </si>
  <si>
    <t>v1_m3_s-1</t>
  </si>
  <si>
    <t>v2_m3_s-1</t>
  </si>
  <si>
    <t>v3_m3_s-1</t>
  </si>
  <si>
    <t>avg_per_person</t>
  </si>
  <si>
    <t>se_per_person</t>
  </si>
  <si>
    <t>avg_total</t>
  </si>
  <si>
    <t>se_total</t>
  </si>
  <si>
    <t>Average_cross-sectional_velocity_m_s-1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</si>
</sst>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
  </numFmts>
  <fonts count="3" x14ac:knownFonts="1">
    <font>
      <sz val="11"/>
      <color theme="1"/>
      <name val="Calibri"/>
      <family val="2"/>
      <scheme val="minor"/>
    </font>
    <font>
      <sz val="8"/>
      <name val="Calibri"/>
      <family val="2"/>
      <scheme val="minor"/>
    </font>
    <font>
      <sz val="9"/>
      <color indexed="81"/>
      <name val="Tahoma"/>
      <charset val="1"/>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5" fontId="0" fillId="0" borderId="0" xfId="0" applyNumberFormat="1"/>
    <xf numFmtId="20" fontId="0" fillId="0" borderId="0" xfId="0" applyNumberFormat="1"/>
    <xf numFmtId="164" fontId="0" fillId="0" borderId="0" xfId="0" applyNumberFormat="1"/>
    <xf numFmtId="2"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_rels/chart2.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2.xml"/><Relationship Id="rId1" Type="http://schemas.microsoft.com/office/2011/relationships/chartStyle" Target="style2.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GeoPacks!$F$8</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GeoPacks!$A$9:$A$23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GeoPacks!$F$9:$F$23</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0-BDF4-4714-ADB2-9F40324E5B40}"/>
            </c:ext>
          </c:extLst>
        </c:ser>
        <c:ser>
          <c:idx val="2"/>
          <c:order val="1"/>
          <c:tx>
            <c:strRef>
              <c:f>GeoPacks!$G$8</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GeoPacks!$G$9:$G$23</c:f>
              <c:numCache>
                <c:formatCode>General</c:formatCode>
                <c:ptCount val="15"/>
                <c:pt idx="0">
                  <c:v>0</c:v>
                </c:pt>
                <c:pt idx="1">
                  <c:v>0.96</c:v>
                </c:pt>
                <c:pt idx="2">
                  <c:v>1.1000000000000001</c:v>
                </c:pt>
                <c:pt idx="3">
                  <c:v>1.28</c:v>
                </c:pt>
                <c:pt idx="4">
                  <c:v>1.1500000000000001</c:v>
                </c:pt>
                <c:pt idx="5">
                  <c:v>1.0599999999999998</c:v>
                </c:pt>
                <c:pt idx="6">
                  <c:v>1.2</c:v>
                </c:pt>
                <c:pt idx="7">
                  <c:v>1.1100000000000001</c:v>
                </c:pt>
                <c:pt idx="8">
                  <c:v>1.1100000000000001</c:v>
                </c:pt>
                <c:pt idx="9">
                  <c:v>1.0999999999999999</c:v>
                </c:pt>
                <c:pt idx="10">
                  <c:v>0.83000000000000007</c:v>
                </c:pt>
                <c:pt idx="11">
                  <c:v>0.92</c:v>
                </c:pt>
                <c:pt idx="12">
                  <c:v>0.86</c:v>
                </c:pt>
                <c:pt idx="13">
                  <c:v>0.77</c:v>
                </c:pt>
                <c:pt idx="14">
                  <c:v>0.62</c:v>
                </c:pt>
              </c:numCache>
            </c:numRef>
          </c:val>
          <c:extLst>
            <c:ext xmlns:c16="http://schemas.microsoft.com/office/drawing/2014/chart" uri="{C3380CC4-5D6E-409C-BE32-E72D297353CC}">
              <c16:uniqueId val="{00000001-BDF4-4714-ADB2-9F40324E5B40}"/>
            </c:ext>
          </c:extLst>
        </c:ser>
        <c:ser>
          <c:idx val="0"/>
          <c:order val="2"/>
          <c:tx>
            <c:strRef>
              <c:f>GeoPacks!$D$8</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GeoPacks!$D$9:$D$23</c:f>
              <c:numCache>
                <c:formatCode>General</c:formatCode>
                <c:ptCount val="15"/>
              </c:numCache>
            </c:numRef>
          </c:val>
          <c:extLst>
            <c:ext xmlns:c16="http://schemas.microsoft.com/office/drawing/2014/chart" uri="{C3380CC4-5D6E-409C-BE32-E72D297353CC}">
              <c16:uniqueId val="{00000002-BDF4-4714-ADB2-9F40324E5B40}"/>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'Global Water'!$F$8</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'Global Water'!$A$9:$A$23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Water'!$F$9:$F$23</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E062-4FF9-AB63-2B2A3DF05F6F}"/>
            </c:ext>
          </c:extLst>
        </c:ser>
        <c:ser>
          <c:idx val="2"/>
          <c:order val="1"/>
          <c:tx>
            <c:strRef>
              <c:f>'Global Water'!$G$8</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Water'!$G$9:$G$23</c:f>
              <c:numCache>
                <c:formatCode>General</c:formatCode>
                <c:ptCount val="15"/>
                <c:pt idx="0">
                  <c:v>0</c:v>
                </c:pt>
                <c:pt idx="1">
                  <c:v>0.96</c:v>
                </c:pt>
                <c:pt idx="2">
                  <c:v>1.1000000000000001</c:v>
                </c:pt>
                <c:pt idx="3">
                  <c:v>1.28</c:v>
                </c:pt>
                <c:pt idx="4">
                  <c:v>1.1500000000000001</c:v>
                </c:pt>
                <c:pt idx="5">
                  <c:v>1.0599999999999998</c:v>
                </c:pt>
                <c:pt idx="6">
                  <c:v>1.2</c:v>
                </c:pt>
                <c:pt idx="7">
                  <c:v>1.1100000000000001</c:v>
                </c:pt>
                <c:pt idx="8">
                  <c:v>1.1100000000000001</c:v>
                </c:pt>
                <c:pt idx="9">
                  <c:v>1.0999999999999999</c:v>
                </c:pt>
                <c:pt idx="10">
                  <c:v>0.83000000000000007</c:v>
                </c:pt>
                <c:pt idx="11">
                  <c:v>0.92</c:v>
                </c:pt>
                <c:pt idx="12">
                  <c:v>0.86</c:v>
                </c:pt>
                <c:pt idx="13">
                  <c:v>0.77</c:v>
                </c:pt>
                <c:pt idx="14">
                  <c:v>0.62</c:v>
                </c:pt>
              </c:numCache>
            </c:numRef>
          </c:val>
          <c:extLst>
            <c:ext xmlns:c16="http://schemas.microsoft.com/office/drawing/2014/chart" uri="{C3380CC4-5D6E-409C-BE32-E72D297353CC}">
              <c16:uniqueId val="{00000002-E062-4FF9-AB63-2B2A3DF05F6F}"/>
            </c:ext>
          </c:extLst>
        </c:ser>
        <c:ser>
          <c:idx val="0"/>
          <c:order val="2"/>
          <c:tx>
            <c:strRef>
              <c:f>'Global Water'!$D$8</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Water'!$A$9:$A$23</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Water'!$D$9:$D$23</c:f>
              <c:numCache>
                <c:formatCode>General</c:formatCode>
                <c:ptCount val="15"/>
              </c:numCache>
            </c:numRef>
          </c:val>
          <c:extLst>
            <c:ext xmlns:c16="http://schemas.microsoft.com/office/drawing/2014/chart" uri="{C3380CC4-5D6E-409C-BE32-E72D297353CC}">
              <c16:uniqueId val="{00000000-A968-410C-A955-5445B0FA342A}"/>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26</xdr:row>
      <xdr:rowOff>102870</xdr:rowOff>
    </xdr:to>
    <xdr:graphicFrame macro="">
      <xdr:nvGraphicFramePr>
        <xdr:cNvPr id="2" name="Chart 1" descr="Rainbow in a bright blue sky with clouds">
          <a:extLst>
            <a:ext uri="{FF2B5EF4-FFF2-40B4-BE49-F238E27FC236}">
              <a16:creationId xmlns:a16="http://schemas.microsoft.com/office/drawing/2014/main" id="{CBFEC2C3-F983-48D3-B956-DAFD901C01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26</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Sandifer, Mariana (sand4356@vandals.uidaho.edu)" id="{BFDF6220-5D70-4691-B9D6-7C23F709FA9F}" userId="S::sand4356@vandals.uidaho.edu::29bfa1bc-2616-44b5-b902-8b889c3f6908"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B18" dT="2023-04-13T07:40:35.19" personId="{BFDF6220-5D70-4691-B9D6-7C23F709FA9F}" id="{B8E77B9D-1D34-425D-8F92-8872D77679A0}">
    <text>Impeller is too high on stick to measure water at this depth.</text>
  </threadedComment>
  <threadedComment ref="B19" dT="2023-04-13T07:40:35.19" personId="{BFDF6220-5D70-4691-B9D6-7C23F709FA9F}" id="{2663883A-488F-4457-AC84-67B8D322B276}">
    <text>Impeller is too high on stick to measure water at this depth.</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6E63C-8EEA-44C4-948D-EC96ED42E11F}">
  <dimension ref="A1:G23"/>
  <sheetViews>
    <sheetView tabSelected="1" workbookViewId="0">
      <selection activeCell="B6" sqref="B6"/>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45144</v>
      </c>
    </row>
    <row r="3" spans="1:7" x14ac:dyDescent="0.3">
      <c r="A3" t="s">
        <v>10</v>
      </c>
      <c r="B3" s="2">
        <v>0.42708333333333331</v>
      </c>
    </row>
    <row r="4" spans="1:7" x14ac:dyDescent="0.3">
      <c r="A4" t="s">
        <v>2</v>
      </c>
      <c r="B4" t="s">
        <v>14</v>
      </c>
      <c r="C4" t="s">
        <v>19</v>
      </c>
      <c r="D4" t="s">
        <v>20</v>
      </c>
    </row>
    <row r="5" spans="1:7" x14ac:dyDescent="0.3">
      <c r="A5" t="s">
        <v>4</v>
      </c>
      <c r="B5" t="s">
        <v>16</v>
      </c>
    </row>
    <row r="6" spans="1:7" x14ac:dyDescent="0.3">
      <c r="A6" t="s">
        <v>9</v>
      </c>
      <c r="B6" s="4">
        <f>SUM(E9:E23)</f>
        <v>1.1879999999999998E-2</v>
      </c>
    </row>
    <row r="7" spans="1:7" x14ac:dyDescent="0.3">
      <c r="A7" t="s">
        <v>31</v>
      </c>
      <c r="B7" s="4">
        <f>AVERAGE(B13:B17,0,0)</f>
        <v>4.2857142857142858E-2</v>
      </c>
    </row>
    <row r="8" spans="1:7" x14ac:dyDescent="0.3">
      <c r="A8" t="s">
        <v>5</v>
      </c>
      <c r="B8" t="s">
        <v>13</v>
      </c>
      <c r="C8" t="s">
        <v>6</v>
      </c>
      <c r="D8" t="s">
        <v>7</v>
      </c>
      <c r="E8" t="s">
        <v>8</v>
      </c>
      <c r="F8" t="s">
        <v>11</v>
      </c>
      <c r="G8" t="s">
        <v>12</v>
      </c>
    </row>
    <row r="9" spans="1:7" x14ac:dyDescent="0.3">
      <c r="A9" s="5">
        <v>0.4</v>
      </c>
      <c r="C9">
        <v>0</v>
      </c>
      <c r="E9">
        <v>0</v>
      </c>
      <c r="F9">
        <v>0</v>
      </c>
      <c r="G9">
        <f>F9-C9</f>
        <v>0</v>
      </c>
    </row>
    <row r="10" spans="1:7" x14ac:dyDescent="0.3">
      <c r="A10" s="5">
        <v>0.6</v>
      </c>
      <c r="C10">
        <v>0</v>
      </c>
      <c r="E10">
        <v>0</v>
      </c>
      <c r="F10">
        <v>0.96</v>
      </c>
      <c r="G10">
        <f>F10-C10</f>
        <v>0.96</v>
      </c>
    </row>
    <row r="11" spans="1:7" x14ac:dyDescent="0.3">
      <c r="A11" s="5">
        <v>0.8</v>
      </c>
      <c r="C11">
        <v>0</v>
      </c>
      <c r="E11">
        <v>0</v>
      </c>
      <c r="F11">
        <v>1.1000000000000001</v>
      </c>
      <c r="G11">
        <f t="shared" ref="G11:G23" si="0">F11-C11</f>
        <v>1.1000000000000001</v>
      </c>
    </row>
    <row r="12" spans="1:7" x14ac:dyDescent="0.3">
      <c r="A12" s="5">
        <v>1</v>
      </c>
      <c r="C12">
        <v>0</v>
      </c>
      <c r="E12" s="3">
        <v>0</v>
      </c>
      <c r="F12">
        <v>1.28</v>
      </c>
      <c r="G12">
        <f t="shared" si="0"/>
        <v>1.28</v>
      </c>
    </row>
    <row r="13" spans="1:7" x14ac:dyDescent="0.3">
      <c r="A13" s="5">
        <v>1.2</v>
      </c>
      <c r="B13">
        <v>0</v>
      </c>
      <c r="C13">
        <v>0.18</v>
      </c>
      <c r="E13" s="3">
        <f t="shared" ref="E13:E23" si="1">(A13-A12)*B13*C13</f>
        <v>0</v>
      </c>
      <c r="F13">
        <v>1.33</v>
      </c>
      <c r="G13">
        <f t="shared" si="0"/>
        <v>1.1500000000000001</v>
      </c>
    </row>
    <row r="14" spans="1:7" x14ac:dyDescent="0.3">
      <c r="A14" s="5">
        <v>1.4</v>
      </c>
      <c r="B14">
        <v>0</v>
      </c>
      <c r="C14">
        <v>0.33</v>
      </c>
      <c r="E14" s="3">
        <f t="shared" si="1"/>
        <v>0</v>
      </c>
      <c r="F14">
        <v>1.39</v>
      </c>
      <c r="G14">
        <f t="shared" si="0"/>
        <v>1.0599999999999998</v>
      </c>
    </row>
    <row r="15" spans="1:7" x14ac:dyDescent="0.3">
      <c r="A15" s="5">
        <v>1.6</v>
      </c>
      <c r="B15">
        <v>0</v>
      </c>
      <c r="C15">
        <v>0.21</v>
      </c>
      <c r="E15" s="3">
        <f t="shared" si="1"/>
        <v>0</v>
      </c>
      <c r="F15">
        <v>1.41</v>
      </c>
      <c r="G15">
        <f t="shared" si="0"/>
        <v>1.2</v>
      </c>
    </row>
    <row r="16" spans="1:7" x14ac:dyDescent="0.3">
      <c r="A16" s="5">
        <v>1.8</v>
      </c>
      <c r="B16">
        <v>0.12</v>
      </c>
      <c r="C16">
        <v>0.24</v>
      </c>
      <c r="E16" s="3">
        <f t="shared" si="1"/>
        <v>5.7599999999999986E-3</v>
      </c>
      <c r="F16">
        <v>1.35</v>
      </c>
      <c r="G16">
        <f t="shared" si="0"/>
        <v>1.1100000000000001</v>
      </c>
    </row>
    <row r="17" spans="1:7" x14ac:dyDescent="0.3">
      <c r="A17" s="5">
        <v>2</v>
      </c>
      <c r="B17">
        <v>0.18</v>
      </c>
      <c r="C17">
        <v>0.17</v>
      </c>
      <c r="E17" s="3">
        <f t="shared" si="1"/>
        <v>6.1199999999999987E-3</v>
      </c>
      <c r="F17">
        <v>1.28</v>
      </c>
      <c r="G17">
        <f t="shared" si="0"/>
        <v>1.1100000000000001</v>
      </c>
    </row>
    <row r="18" spans="1:7" x14ac:dyDescent="0.3">
      <c r="A18" s="5">
        <v>2.2000000000000002</v>
      </c>
      <c r="B18" t="s">
        <v>15</v>
      </c>
      <c r="C18">
        <v>0.1</v>
      </c>
      <c r="E18">
        <v>0</v>
      </c>
      <c r="F18">
        <v>1.2</v>
      </c>
      <c r="G18">
        <f t="shared" si="0"/>
        <v>1.0999999999999999</v>
      </c>
    </row>
    <row r="19" spans="1:7" x14ac:dyDescent="0.3">
      <c r="A19" s="5">
        <v>2.4</v>
      </c>
      <c r="B19" t="s">
        <v>15</v>
      </c>
      <c r="C19">
        <v>0.06</v>
      </c>
      <c r="E19">
        <v>0</v>
      </c>
      <c r="F19">
        <v>0.89</v>
      </c>
      <c r="G19">
        <f t="shared" si="0"/>
        <v>0.83000000000000007</v>
      </c>
    </row>
    <row r="20" spans="1:7" x14ac:dyDescent="0.3">
      <c r="A20" s="5">
        <v>2.6</v>
      </c>
      <c r="C20">
        <v>0</v>
      </c>
      <c r="E20">
        <f t="shared" si="1"/>
        <v>0</v>
      </c>
      <c r="F20">
        <v>0.92</v>
      </c>
      <c r="G20">
        <f t="shared" si="0"/>
        <v>0.92</v>
      </c>
    </row>
    <row r="21" spans="1:7" x14ac:dyDescent="0.3">
      <c r="A21" s="5">
        <v>2.8</v>
      </c>
      <c r="C21">
        <v>0</v>
      </c>
      <c r="E21">
        <f t="shared" si="1"/>
        <v>0</v>
      </c>
      <c r="F21">
        <v>0.86</v>
      </c>
      <c r="G21">
        <f t="shared" si="0"/>
        <v>0.86</v>
      </c>
    </row>
    <row r="22" spans="1:7" x14ac:dyDescent="0.3">
      <c r="A22" s="5">
        <v>3</v>
      </c>
      <c r="C22">
        <v>0</v>
      </c>
      <c r="E22">
        <f t="shared" si="1"/>
        <v>0</v>
      </c>
      <c r="F22">
        <v>0.77</v>
      </c>
      <c r="G22">
        <f t="shared" si="0"/>
        <v>0.77</v>
      </c>
    </row>
    <row r="23" spans="1:7" x14ac:dyDescent="0.3">
      <c r="A23" s="5">
        <v>3.2</v>
      </c>
      <c r="C23">
        <v>0</v>
      </c>
      <c r="E23">
        <f t="shared" si="1"/>
        <v>0</v>
      </c>
      <c r="F23">
        <v>0.62</v>
      </c>
      <c r="G23">
        <f t="shared" si="0"/>
        <v>0.62</v>
      </c>
    </row>
  </sheetData>
  <dataValidations count="8">
    <dataValidation allowBlank="1" showInputMessage="1" showErrorMessage="1" promptTitle="Notes" prompt="Add any notes in this cell, after &quot;Notes-&quot;" sqref="B5" xr:uid="{2A088B96-3909-4961-B6F3-1048F95D8B29}"/>
    <dataValidation allowBlank="1" showInputMessage="1" showErrorMessage="1" promptTitle="Discharge" prompt="This is the total volume of water flowing through the transect cross-section, to be used for stage-discharge curve calculation." sqref="B6" xr:uid="{E424880B-DABD-47C7-A088-5357C6C6CAA9}"/>
    <dataValidation allowBlank="1" showInputMessage="1" showErrorMessage="1" promptTitle="Initials" prompt="Use one cell per volunteer" sqref="B4" xr:uid="{CF891F63-80C8-4636-9C78-687CF9A1C821}"/>
    <dataValidation allowBlank="1" showInputMessage="1" showErrorMessage="1" promptTitle="Use GMT" prompt="BST is GMT+1, ensure you put the correct time during summer." sqref="B3" xr:uid="{92EBB887-EE3B-4CE9-ADCC-D4BD428C6BAF}"/>
    <dataValidation allowBlank="1" showInputMessage="1" showErrorMessage="1" promptTitle="Optional measurement" prompt="If you did not take dry measurements, leave these cells blank." sqref="D8" xr:uid="{D76DCD0E-0AB4-4662-B2D6-4AA9974713B6}"/>
    <dataValidation allowBlank="1" showInputMessage="1" showErrorMessage="1" promptTitle="Optional" prompt="If you did not take dry measurements, leave these cells blank." sqref="D9:D23" xr:uid="{49DFF498-99D8-48B0-86F3-4F391B7463A3}"/>
    <dataValidation allowBlank="1" showInputMessage="1" showErrorMessage="1" promptTitle="Caution!" prompt="If you did not take simultaneous dry and wet depth measurements, please use the default values. Channel depth is the sum of these and changing these values will affect the chart display." sqref="F9:F23" xr:uid="{B082DBA2-8F8C-464F-BCAA-1CE1A985AA8E}"/>
    <dataValidation allowBlank="1" showInputMessage="1" showErrorMessage="1" promptTitle="Average Velocity" prompt="This is the average velocity of water flowing through the transect cross-section, to be compared to the Global Flow Probe." sqref="B7" xr:uid="{02EE28F7-B063-4452-89EE-22E6700C97BA}"/>
  </dataValidations>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3"/>
  <sheetViews>
    <sheetView workbookViewId="0">
      <selection activeCell="A6" sqref="A6"/>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45144</v>
      </c>
    </row>
    <row r="3" spans="1:7" x14ac:dyDescent="0.3">
      <c r="A3" t="s">
        <v>10</v>
      </c>
      <c r="B3" s="2">
        <v>0.41666666666666669</v>
      </c>
    </row>
    <row r="4" spans="1:7" x14ac:dyDescent="0.3">
      <c r="A4" t="s">
        <v>2</v>
      </c>
      <c r="B4" t="s">
        <v>14</v>
      </c>
      <c r="C4" t="s">
        <v>19</v>
      </c>
      <c r="D4" t="s">
        <v>20</v>
      </c>
    </row>
    <row r="5" spans="1:7" x14ac:dyDescent="0.3">
      <c r="A5" t="s">
        <v>18</v>
      </c>
      <c r="B5" t="s">
        <v>17</v>
      </c>
    </row>
    <row r="6" spans="1:7" x14ac:dyDescent="0.3">
      <c r="A6" t="s">
        <v>9</v>
      </c>
      <c r="B6" s="4">
        <f>SUM(E9:E23)</f>
        <v>1.2559999999999998E-2</v>
      </c>
    </row>
    <row r="7" spans="1:7" x14ac:dyDescent="0.3">
      <c r="A7" t="s">
        <v>31</v>
      </c>
      <c r="B7" s="4">
        <f>AVERAGE(B13:B19)</f>
        <v>4.5714285714285714E-2</v>
      </c>
    </row>
    <row r="8" spans="1:7" x14ac:dyDescent="0.3">
      <c r="A8" t="s">
        <v>5</v>
      </c>
      <c r="B8" t="s">
        <v>13</v>
      </c>
      <c r="C8" t="s">
        <v>6</v>
      </c>
      <c r="D8" t="s">
        <v>7</v>
      </c>
      <c r="E8" t="s">
        <v>8</v>
      </c>
      <c r="F8" t="s">
        <v>11</v>
      </c>
      <c r="G8" t="s">
        <v>12</v>
      </c>
    </row>
    <row r="9" spans="1:7" x14ac:dyDescent="0.3">
      <c r="A9" s="5">
        <v>0.4</v>
      </c>
      <c r="C9">
        <v>0</v>
      </c>
      <c r="F9">
        <v>0</v>
      </c>
      <c r="G9">
        <f>F9-C9</f>
        <v>0</v>
      </c>
    </row>
    <row r="10" spans="1:7" x14ac:dyDescent="0.3">
      <c r="A10" s="5">
        <v>0.6</v>
      </c>
      <c r="C10">
        <v>0</v>
      </c>
      <c r="E10">
        <f t="shared" ref="E10:E23" si="0">(A10-A9)*B10*C10</f>
        <v>0</v>
      </c>
      <c r="F10">
        <v>0.96</v>
      </c>
      <c r="G10">
        <f>F10-C10</f>
        <v>0.96</v>
      </c>
    </row>
    <row r="11" spans="1:7" x14ac:dyDescent="0.3">
      <c r="A11" s="5">
        <v>0.8</v>
      </c>
      <c r="B11" s="4"/>
      <c r="C11">
        <v>0</v>
      </c>
      <c r="E11">
        <f>(A11-A10)*B11*C11</f>
        <v>0</v>
      </c>
      <c r="F11">
        <v>1.1000000000000001</v>
      </c>
      <c r="G11">
        <f t="shared" ref="G11:G23" si="1">F11-C11</f>
        <v>1.1000000000000001</v>
      </c>
    </row>
    <row r="12" spans="1:7" x14ac:dyDescent="0.3">
      <c r="A12" s="5">
        <v>1</v>
      </c>
      <c r="B12" s="4"/>
      <c r="C12">
        <v>0</v>
      </c>
      <c r="E12">
        <f t="shared" si="0"/>
        <v>0</v>
      </c>
      <c r="F12">
        <v>1.28</v>
      </c>
      <c r="G12">
        <f t="shared" si="1"/>
        <v>1.28</v>
      </c>
    </row>
    <row r="13" spans="1:7" x14ac:dyDescent="0.3">
      <c r="A13" s="5">
        <v>1.2</v>
      </c>
      <c r="B13" s="4">
        <v>0.14000000000000001</v>
      </c>
      <c r="C13">
        <v>0.18</v>
      </c>
      <c r="E13">
        <f t="shared" si="0"/>
        <v>5.0399999999999993E-3</v>
      </c>
      <c r="F13">
        <v>1.33</v>
      </c>
      <c r="G13">
        <f t="shared" si="1"/>
        <v>1.1500000000000001</v>
      </c>
    </row>
    <row r="14" spans="1:7" x14ac:dyDescent="0.3">
      <c r="A14" s="5">
        <v>1.4</v>
      </c>
      <c r="B14" s="4">
        <v>0</v>
      </c>
      <c r="C14">
        <v>0.33</v>
      </c>
      <c r="E14">
        <f t="shared" si="0"/>
        <v>0</v>
      </c>
      <c r="F14">
        <v>1.39</v>
      </c>
      <c r="G14">
        <f t="shared" si="1"/>
        <v>1.0599999999999998</v>
      </c>
    </row>
    <row r="15" spans="1:7" x14ac:dyDescent="0.3">
      <c r="A15" s="5">
        <v>1.6</v>
      </c>
      <c r="B15" s="4">
        <v>0</v>
      </c>
      <c r="C15">
        <v>0.21</v>
      </c>
      <c r="E15">
        <f t="shared" si="0"/>
        <v>0</v>
      </c>
      <c r="F15">
        <v>1.41</v>
      </c>
      <c r="G15">
        <f t="shared" si="1"/>
        <v>1.2</v>
      </c>
    </row>
    <row r="16" spans="1:7" x14ac:dyDescent="0.3">
      <c r="A16" s="5">
        <v>1.8</v>
      </c>
      <c r="B16" s="4">
        <v>0.1</v>
      </c>
      <c r="C16">
        <v>0.24</v>
      </c>
      <c r="E16">
        <f t="shared" si="0"/>
        <v>4.7999999999999987E-3</v>
      </c>
      <c r="F16">
        <v>1.35</v>
      </c>
      <c r="G16">
        <f t="shared" si="1"/>
        <v>1.1100000000000001</v>
      </c>
    </row>
    <row r="17" spans="1:7" x14ac:dyDescent="0.3">
      <c r="A17" s="5">
        <v>2</v>
      </c>
      <c r="B17" s="4">
        <v>0.08</v>
      </c>
      <c r="C17">
        <v>0.17</v>
      </c>
      <c r="E17">
        <f t="shared" si="0"/>
        <v>2.7199999999999998E-3</v>
      </c>
      <c r="F17">
        <v>1.28</v>
      </c>
      <c r="G17">
        <f t="shared" si="1"/>
        <v>1.1100000000000001</v>
      </c>
    </row>
    <row r="18" spans="1:7" x14ac:dyDescent="0.3">
      <c r="A18" s="5">
        <v>2.2000000000000002</v>
      </c>
      <c r="B18" s="4">
        <v>0</v>
      </c>
      <c r="C18">
        <v>0.1</v>
      </c>
      <c r="E18">
        <f t="shared" si="0"/>
        <v>0</v>
      </c>
      <c r="F18">
        <v>1.2</v>
      </c>
      <c r="G18">
        <f t="shared" si="1"/>
        <v>1.0999999999999999</v>
      </c>
    </row>
    <row r="19" spans="1:7" x14ac:dyDescent="0.3">
      <c r="A19" s="5">
        <v>2.4</v>
      </c>
      <c r="B19" s="4">
        <v>0</v>
      </c>
      <c r="C19">
        <v>0.06</v>
      </c>
      <c r="E19">
        <f t="shared" si="0"/>
        <v>0</v>
      </c>
      <c r="F19">
        <v>0.89</v>
      </c>
      <c r="G19">
        <f t="shared" si="1"/>
        <v>0.83000000000000007</v>
      </c>
    </row>
    <row r="20" spans="1:7" x14ac:dyDescent="0.3">
      <c r="A20" s="5">
        <v>2.6</v>
      </c>
      <c r="C20">
        <v>0</v>
      </c>
      <c r="E20">
        <f t="shared" si="0"/>
        <v>0</v>
      </c>
      <c r="F20">
        <v>0.92</v>
      </c>
      <c r="G20">
        <f t="shared" si="1"/>
        <v>0.92</v>
      </c>
    </row>
    <row r="21" spans="1:7" x14ac:dyDescent="0.3">
      <c r="A21" s="5">
        <v>2.8</v>
      </c>
      <c r="C21">
        <v>0</v>
      </c>
      <c r="E21">
        <f t="shared" si="0"/>
        <v>0</v>
      </c>
      <c r="F21">
        <v>0.86</v>
      </c>
      <c r="G21">
        <f t="shared" si="1"/>
        <v>0.86</v>
      </c>
    </row>
    <row r="22" spans="1:7" x14ac:dyDescent="0.3">
      <c r="A22" s="5">
        <v>3</v>
      </c>
      <c r="C22">
        <v>0</v>
      </c>
      <c r="E22">
        <f t="shared" si="0"/>
        <v>0</v>
      </c>
      <c r="F22">
        <v>0.77</v>
      </c>
      <c r="G22">
        <f t="shared" si="1"/>
        <v>0.77</v>
      </c>
    </row>
    <row r="23" spans="1:7" x14ac:dyDescent="0.3">
      <c r="A23" s="5">
        <v>3.2</v>
      </c>
      <c r="C23">
        <v>0</v>
      </c>
      <c r="E23">
        <f t="shared" si="0"/>
        <v>0</v>
      </c>
      <c r="F23">
        <v>0.62</v>
      </c>
      <c r="G23">
        <f t="shared" si="1"/>
        <v>0.62</v>
      </c>
    </row>
  </sheetData>
  <dataValidations count="8">
    <dataValidation allowBlank="1" showInputMessage="1" showErrorMessage="1" promptTitle="Caution!" prompt="If you did not take simultaneous dry and wet depth measurements, please use the default values. Channel depth is the sum of these and changing these values will affect the chart display." sqref="F9:F23" xr:uid="{147921FB-F0ED-4FEE-8B77-022B2C7CC8AA}"/>
    <dataValidation allowBlank="1" showInputMessage="1" showErrorMessage="1" promptTitle="Optional" prompt="If you did not take dry measurements, leave these cells blank." sqref="D9:D23" xr:uid="{683A4690-300A-43F9-9549-6D0534F6E38E}"/>
    <dataValidation allowBlank="1" showInputMessage="1" showErrorMessage="1" promptTitle="Optional measurement" prompt="If you did not take dry measurements, leave these cells blank." sqref="D8" xr:uid="{6FC29ED9-52B1-4CE4-85BA-73AE3CC96319}"/>
    <dataValidation allowBlank="1" showInputMessage="1" showErrorMessage="1" promptTitle="Use GMT" prompt="BST is GMT+1, ensure you put the correct time during summer." sqref="B3" xr:uid="{4C97049F-A0AF-43AC-B13B-AF59753812A0}"/>
    <dataValidation allowBlank="1" showInputMessage="1" showErrorMessage="1" promptTitle="Initials" prompt="Use one cell per volunteer" sqref="B4" xr:uid="{61C75775-359A-4C7E-9980-D903A4871AB7}"/>
    <dataValidation allowBlank="1" showInputMessage="1" showErrorMessage="1" promptTitle="Discharge" prompt="This is the total volume of water flowing through the transect cross-section, to be used for stage-discharge curve calculation." sqref="B6" xr:uid="{1CA829D8-1EBA-414D-A7C9-BE48B8865EBF}"/>
    <dataValidation allowBlank="1" showInputMessage="1" showErrorMessage="1" promptTitle="Notes" prompt="Add any notes in this cell, after &quot;Notes-&quot;" sqref="B5" xr:uid="{D4E0AD91-D51B-4CDF-B9F7-C7393A1408E5}"/>
    <dataValidation allowBlank="1" showInputMessage="1" showErrorMessage="1" promptTitle="Average Velocity" prompt="This is the average velocity of water flowing through the transect cross-section, to be compared to the Global Flow Probe." sqref="B7" xr:uid="{8122D593-B62C-4686-9246-E681D8D6281C}"/>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91CE27-8DFB-48A9-8FBD-8A2E921E3739}">
  <dimension ref="A1:G31"/>
  <sheetViews>
    <sheetView topLeftCell="A4" workbookViewId="0">
      <selection activeCell="B7" sqref="B7"/>
    </sheetView>
  </sheetViews>
  <sheetFormatPr defaultRowHeight="14.4" x14ac:dyDescent="0.3"/>
  <cols>
    <col min="1" max="1" width="25.44140625" customWidth="1"/>
  </cols>
  <sheetData>
    <row r="1" spans="1:7" x14ac:dyDescent="0.3">
      <c r="A1" t="s">
        <v>0</v>
      </c>
      <c r="B1" t="s">
        <v>3</v>
      </c>
    </row>
    <row r="2" spans="1:7" x14ac:dyDescent="0.3">
      <c r="A2" t="s">
        <v>1</v>
      </c>
      <c r="B2" s="1">
        <v>45026</v>
      </c>
    </row>
    <row r="3" spans="1:7" x14ac:dyDescent="0.3">
      <c r="A3" t="s">
        <v>10</v>
      </c>
      <c r="B3" s="2">
        <v>0.58333333333333337</v>
      </c>
    </row>
    <row r="4" spans="1:7" x14ac:dyDescent="0.3">
      <c r="A4" t="s">
        <v>2</v>
      </c>
      <c r="B4" t="s">
        <v>14</v>
      </c>
      <c r="C4" t="s">
        <v>19</v>
      </c>
      <c r="D4" t="s">
        <v>20</v>
      </c>
    </row>
    <row r="5" spans="1:7" x14ac:dyDescent="0.3">
      <c r="A5" t="s">
        <v>18</v>
      </c>
      <c r="B5" t="s">
        <v>17</v>
      </c>
    </row>
    <row r="6" spans="1:7" x14ac:dyDescent="0.3">
      <c r="A6" t="s">
        <v>9</v>
      </c>
      <c r="B6" s="4">
        <f>SUM(E18:E31)</f>
        <v>2.5800000000000007E-2</v>
      </c>
    </row>
    <row r="7" spans="1:7" x14ac:dyDescent="0.3">
      <c r="B7" t="s">
        <v>24</v>
      </c>
      <c r="C7" t="s">
        <v>25</v>
      </c>
      <c r="D7" t="s">
        <v>26</v>
      </c>
    </row>
    <row r="8" spans="1:7" x14ac:dyDescent="0.3">
      <c r="A8" t="s">
        <v>23</v>
      </c>
      <c r="B8">
        <v>0.1</v>
      </c>
      <c r="C8">
        <v>0.12</v>
      </c>
      <c r="D8">
        <v>0.12</v>
      </c>
    </row>
    <row r="9" spans="1:7" x14ac:dyDescent="0.3">
      <c r="A9" t="s">
        <v>21</v>
      </c>
      <c r="B9">
        <v>7.0000000000000007E-2</v>
      </c>
      <c r="C9">
        <v>0.09</v>
      </c>
      <c r="D9">
        <v>0.1</v>
      </c>
    </row>
    <row r="10" spans="1:7" x14ac:dyDescent="0.3">
      <c r="A10" t="s">
        <v>22</v>
      </c>
      <c r="B10">
        <v>0.1</v>
      </c>
      <c r="C10">
        <v>0.1</v>
      </c>
      <c r="D10">
        <v>0.1</v>
      </c>
    </row>
    <row r="11" spans="1:7" x14ac:dyDescent="0.3">
      <c r="A11" t="s">
        <v>27</v>
      </c>
      <c r="B11" s="4">
        <f>AVERAGE(B8:D8)</f>
        <v>0.11333333333333333</v>
      </c>
      <c r="C11" s="4">
        <f>AVERAGE(B9:D9)</f>
        <v>8.666666666666667E-2</v>
      </c>
      <c r="D11" s="4">
        <f>AVERAGE(B10:D10)</f>
        <v>0.10000000000000002</v>
      </c>
    </row>
    <row r="12" spans="1:7" x14ac:dyDescent="0.3">
      <c r="A12" t="s">
        <v>28</v>
      </c>
      <c r="B12" s="4">
        <f>STDEV(B8:D8)/SQRT(COUNT(B8:D8))</f>
        <v>6.6666666666666636E-3</v>
      </c>
      <c r="C12" s="4">
        <f>STDEV(B9:D9)/SQRT(COUNT(B9:D9))</f>
        <v>8.8191710368819756E-3</v>
      </c>
      <c r="D12" s="4">
        <f>STDEV(B10:D10)/SQRT(COUNT(B10:D10))</f>
        <v>9.8130778667735933E-18</v>
      </c>
    </row>
    <row r="13" spans="1:7" x14ac:dyDescent="0.3">
      <c r="A13" t="s">
        <v>29</v>
      </c>
      <c r="B13" s="4">
        <f>AVERAGE(B11:D11)</f>
        <v>0.10000000000000002</v>
      </c>
      <c r="C13" s="4"/>
      <c r="D13" s="4"/>
    </row>
    <row r="14" spans="1:7" x14ac:dyDescent="0.3">
      <c r="A14" t="s">
        <v>30</v>
      </c>
      <c r="B14" s="4">
        <f>STDEV(B11:D11)/SQRT(COUNT(B11:D11))</f>
        <v>7.6980035891949499E-3</v>
      </c>
      <c r="C14" s="4"/>
      <c r="D14" s="4"/>
    </row>
    <row r="16" spans="1:7" x14ac:dyDescent="0.3">
      <c r="A16" t="s">
        <v>5</v>
      </c>
      <c r="B16" t="s">
        <v>13</v>
      </c>
      <c r="C16" t="s">
        <v>6</v>
      </c>
      <c r="D16" t="s">
        <v>7</v>
      </c>
      <c r="E16" t="s">
        <v>8</v>
      </c>
      <c r="F16" t="s">
        <v>11</v>
      </c>
      <c r="G16" t="s">
        <v>12</v>
      </c>
    </row>
    <row r="17" spans="1:7" x14ac:dyDescent="0.3">
      <c r="A17" s="5">
        <v>0.4</v>
      </c>
      <c r="B17" s="4"/>
      <c r="C17">
        <v>0</v>
      </c>
      <c r="F17">
        <v>0</v>
      </c>
      <c r="G17">
        <f>F17-C17</f>
        <v>0</v>
      </c>
    </row>
    <row r="18" spans="1:7" x14ac:dyDescent="0.3">
      <c r="A18" s="5">
        <v>0.6</v>
      </c>
      <c r="B18" s="4"/>
      <c r="C18">
        <v>0</v>
      </c>
      <c r="E18">
        <f t="shared" ref="E18:E31" si="0">(A18-A17)*B18*C18</f>
        <v>0</v>
      </c>
      <c r="F18">
        <v>0.96</v>
      </c>
      <c r="G18">
        <f>F18-C18</f>
        <v>0.96</v>
      </c>
    </row>
    <row r="19" spans="1:7" x14ac:dyDescent="0.3">
      <c r="A19" s="5">
        <v>0.8</v>
      </c>
      <c r="B19" s="4"/>
      <c r="C19">
        <v>0</v>
      </c>
      <c r="E19">
        <f>(A19-A18)*B19*C19</f>
        <v>0</v>
      </c>
      <c r="F19">
        <v>1.1000000000000001</v>
      </c>
      <c r="G19">
        <f t="shared" ref="G19:G31" si="1">F19-C19</f>
        <v>1.1000000000000001</v>
      </c>
    </row>
    <row r="20" spans="1:7" x14ac:dyDescent="0.3">
      <c r="A20" s="5">
        <v>1</v>
      </c>
      <c r="B20" s="4"/>
      <c r="C20">
        <v>0</v>
      </c>
      <c r="E20">
        <f t="shared" si="0"/>
        <v>0</v>
      </c>
      <c r="F20">
        <v>1.28</v>
      </c>
      <c r="G20">
        <f t="shared" si="1"/>
        <v>1.28</v>
      </c>
    </row>
    <row r="21" spans="1:7" x14ac:dyDescent="0.3">
      <c r="A21" s="5">
        <v>1.2</v>
      </c>
      <c r="B21" s="4">
        <f>B13</f>
        <v>0.10000000000000002</v>
      </c>
      <c r="C21">
        <v>0.18</v>
      </c>
      <c r="E21">
        <f t="shared" si="0"/>
        <v>3.5999999999999999E-3</v>
      </c>
      <c r="F21">
        <v>1.33</v>
      </c>
      <c r="G21">
        <f t="shared" si="1"/>
        <v>1.1500000000000001</v>
      </c>
    </row>
    <row r="22" spans="1:7" x14ac:dyDescent="0.3">
      <c r="A22" s="5">
        <v>1.4</v>
      </c>
      <c r="B22" s="4">
        <f>B13</f>
        <v>0.10000000000000002</v>
      </c>
      <c r="C22">
        <v>0.33</v>
      </c>
      <c r="E22">
        <f t="shared" si="0"/>
        <v>6.6000000000000008E-3</v>
      </c>
      <c r="F22">
        <v>1.39</v>
      </c>
      <c r="G22">
        <f t="shared" si="1"/>
        <v>1.0599999999999998</v>
      </c>
    </row>
    <row r="23" spans="1:7" x14ac:dyDescent="0.3">
      <c r="A23" s="5">
        <v>1.6</v>
      </c>
      <c r="B23" s="4">
        <f>B13</f>
        <v>0.10000000000000002</v>
      </c>
      <c r="C23">
        <v>0.21</v>
      </c>
      <c r="E23">
        <f t="shared" si="0"/>
        <v>4.2000000000000041E-3</v>
      </c>
      <c r="F23">
        <v>1.41</v>
      </c>
      <c r="G23">
        <f t="shared" si="1"/>
        <v>1.2</v>
      </c>
    </row>
    <row r="24" spans="1:7" x14ac:dyDescent="0.3">
      <c r="A24" s="5">
        <v>1.8</v>
      </c>
      <c r="B24" s="4">
        <f>B13</f>
        <v>0.10000000000000002</v>
      </c>
      <c r="C24">
        <v>0.24</v>
      </c>
      <c r="E24">
        <f t="shared" si="0"/>
        <v>4.7999999999999996E-3</v>
      </c>
      <c r="F24">
        <v>1.35</v>
      </c>
      <c r="G24">
        <f t="shared" si="1"/>
        <v>1.1100000000000001</v>
      </c>
    </row>
    <row r="25" spans="1:7" x14ac:dyDescent="0.3">
      <c r="A25" s="5">
        <v>2</v>
      </c>
      <c r="B25" s="4">
        <f>B13</f>
        <v>0.10000000000000002</v>
      </c>
      <c r="C25">
        <v>0.17</v>
      </c>
      <c r="E25">
        <f t="shared" si="0"/>
        <v>3.4000000000000002E-3</v>
      </c>
      <c r="F25">
        <v>1.28</v>
      </c>
      <c r="G25">
        <f t="shared" si="1"/>
        <v>1.1100000000000001</v>
      </c>
    </row>
    <row r="26" spans="1:7" x14ac:dyDescent="0.3">
      <c r="A26" s="5">
        <v>2.2000000000000002</v>
      </c>
      <c r="B26" s="4">
        <f>B13</f>
        <v>0.10000000000000002</v>
      </c>
      <c r="C26">
        <v>0.1</v>
      </c>
      <c r="E26">
        <f t="shared" si="0"/>
        <v>2.0000000000000022E-3</v>
      </c>
      <c r="F26">
        <v>1.2</v>
      </c>
      <c r="G26">
        <f t="shared" si="1"/>
        <v>1.0999999999999999</v>
      </c>
    </row>
    <row r="27" spans="1:7" x14ac:dyDescent="0.3">
      <c r="A27" s="5">
        <v>2.4</v>
      </c>
      <c r="B27" s="4">
        <f>B13</f>
        <v>0.10000000000000002</v>
      </c>
      <c r="C27">
        <v>0.06</v>
      </c>
      <c r="E27">
        <f t="shared" si="0"/>
        <v>1.1999999999999986E-3</v>
      </c>
      <c r="F27">
        <v>0.89</v>
      </c>
      <c r="G27">
        <f t="shared" si="1"/>
        <v>0.83000000000000007</v>
      </c>
    </row>
    <row r="28" spans="1:7" x14ac:dyDescent="0.3">
      <c r="A28" s="5">
        <v>2.6</v>
      </c>
      <c r="B28" s="4"/>
      <c r="C28">
        <v>0</v>
      </c>
      <c r="E28">
        <f t="shared" si="0"/>
        <v>0</v>
      </c>
      <c r="F28">
        <v>0.92</v>
      </c>
      <c r="G28">
        <f t="shared" si="1"/>
        <v>0.92</v>
      </c>
    </row>
    <row r="29" spans="1:7" x14ac:dyDescent="0.3">
      <c r="A29" s="5">
        <v>2.8</v>
      </c>
      <c r="B29" s="4"/>
      <c r="C29">
        <v>0</v>
      </c>
      <c r="E29">
        <f t="shared" si="0"/>
        <v>0</v>
      </c>
      <c r="F29">
        <v>0.86</v>
      </c>
      <c r="G29">
        <f t="shared" si="1"/>
        <v>0.86</v>
      </c>
    </row>
    <row r="30" spans="1:7" x14ac:dyDescent="0.3">
      <c r="A30" s="5">
        <v>3</v>
      </c>
      <c r="B30" s="4"/>
      <c r="C30">
        <v>0</v>
      </c>
      <c r="E30">
        <f t="shared" si="0"/>
        <v>0</v>
      </c>
      <c r="F30">
        <v>0.77</v>
      </c>
      <c r="G30">
        <f t="shared" si="1"/>
        <v>0.77</v>
      </c>
    </row>
    <row r="31" spans="1:7" x14ac:dyDescent="0.3">
      <c r="A31" s="5">
        <v>3.2</v>
      </c>
      <c r="B31" s="4"/>
      <c r="C31">
        <v>0</v>
      </c>
      <c r="E31">
        <f t="shared" si="0"/>
        <v>0</v>
      </c>
      <c r="F31">
        <v>0.62</v>
      </c>
      <c r="G31">
        <f t="shared" si="1"/>
        <v>0.62</v>
      </c>
    </row>
  </sheetData>
  <phoneticPr fontId="1" type="noConversion"/>
  <dataValidations count="6">
    <dataValidation allowBlank="1" showInputMessage="1" showErrorMessage="1" promptTitle="Notes" prompt="Add any notes in this cell, after &quot;Notes-&quot;" sqref="B5" xr:uid="{18F1A4B9-38D8-407F-BEA1-5F2D9C8C14D9}"/>
    <dataValidation allowBlank="1" showInputMessage="1" showErrorMessage="1" promptTitle="Initials" prompt="Use one cell per volunteer" sqref="B4" xr:uid="{082936F0-0429-4E75-92B6-BD1AB25B76C3}"/>
    <dataValidation allowBlank="1" showInputMessage="1" showErrorMessage="1" promptTitle="Use GMT" prompt="BST is GMT+1, ensure you put the correct time during summer." sqref="B3" xr:uid="{00642301-1A8A-4ED7-A42F-EACECCBAF2B7}"/>
    <dataValidation allowBlank="1" showInputMessage="1" showErrorMessage="1" promptTitle="Optional measurement" prompt="If you did not take dry measurements, leave these cells blank." sqref="D16" xr:uid="{B615B1E0-85ED-4748-A10B-C900BDFF2E98}"/>
    <dataValidation allowBlank="1" showInputMessage="1" showErrorMessage="1" promptTitle="Optional" prompt="If you did not take dry measurements, leave these cells blank." sqref="D17:D31" xr:uid="{8673FB4E-CF70-4954-9ECF-817D466E55B3}"/>
    <dataValidation allowBlank="1" showInputMessage="1" showErrorMessage="1" promptTitle="Caution!" prompt="If you did not take simultaneous dry and wet depth measurements, please use the default values. Channel depth is the sum of these and changing these values will affect the chart display." sqref="F17:F31" xr:uid="{C00F3E9A-C79C-4B4A-9689-24E9A0FBC322}"/>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GeoPacks</vt:lpstr>
      <vt:lpstr>Global Water</vt:lpstr>
      <vt:lpstr>Global Water Avg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2023-08-18T04:12:29Z</dcterms:modified>
</cp:coreProperties>
</file>